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kpmgindia365-my.sharepoint.com/personal/kushtodi_kpmg_com/Documents/Desktop/"/>
    </mc:Choice>
  </mc:AlternateContent>
  <xr:revisionPtr revIDLastSave="0" documentId="8_{A80AA26E-3112-46A3-A075-B86E960324F0}" xr6:coauthVersionLast="47" xr6:coauthVersionMax="47" xr10:uidLastSave="{00000000-0000-0000-0000-000000000000}"/>
  <bookViews>
    <workbookView xWindow="-108" yWindow="-108" windowWidth="23256" windowHeight="12576" xr2:uid="{E584B740-4961-401B-8789-1B89BAEEC05F}"/>
  </bookViews>
  <sheets>
    <sheet name="Annexure 1" sheetId="1" r:id="rId1"/>
  </sheets>
  <externalReferences>
    <externalReference r:id="rId2"/>
  </externalReferences>
  <definedNames>
    <definedName name="_xlnm._FilterDatabase" localSheetId="0" hidden="1">'Annexure 1'!$B$8:$Q$23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3" i="1" l="1"/>
  <c r="G23" i="1"/>
  <c r="F23" i="1"/>
  <c r="P22" i="1"/>
  <c r="L22" i="1"/>
  <c r="J22" i="1"/>
  <c r="I22" i="1"/>
  <c r="P21" i="1"/>
  <c r="L21" i="1"/>
  <c r="J21" i="1"/>
  <c r="I21" i="1"/>
  <c r="P20" i="1"/>
  <c r="L20" i="1"/>
  <c r="J20" i="1"/>
  <c r="I20" i="1"/>
  <c r="P19" i="1"/>
  <c r="L19" i="1"/>
  <c r="J19" i="1"/>
  <c r="I19" i="1"/>
  <c r="P18" i="1"/>
  <c r="L18" i="1"/>
  <c r="J18" i="1"/>
  <c r="I18" i="1"/>
  <c r="P17" i="1"/>
  <c r="L17" i="1"/>
  <c r="J17" i="1"/>
  <c r="I17" i="1"/>
  <c r="P16" i="1"/>
  <c r="L16" i="1"/>
  <c r="I16" i="1"/>
  <c r="P15" i="1"/>
  <c r="L15" i="1"/>
  <c r="I15" i="1"/>
  <c r="P14" i="1"/>
  <c r="L14" i="1"/>
  <c r="I14" i="1"/>
  <c r="P13" i="1"/>
  <c r="L13" i="1"/>
  <c r="I13" i="1"/>
  <c r="P12" i="1"/>
  <c r="P23" i="1" s="1"/>
  <c r="L12" i="1"/>
  <c r="I12" i="1"/>
  <c r="P11" i="1"/>
  <c r="L11" i="1"/>
  <c r="L23" i="1" s="1"/>
  <c r="J11" i="1"/>
  <c r="I11" i="1"/>
  <c r="B11" i="1"/>
  <c r="B12" i="1" s="1"/>
  <c r="B13" i="1" s="1"/>
  <c r="B14" i="1" s="1"/>
  <c r="B15" i="1" s="1"/>
  <c r="B16" i="1" s="1"/>
  <c r="B17" i="1" s="1"/>
  <c r="B18" i="1" s="1"/>
  <c r="B19" i="1" s="1"/>
  <c r="B20" i="1" s="1"/>
  <c r="B21" i="1" s="1"/>
  <c r="B22" i="1" s="1"/>
  <c r="P10" i="1"/>
  <c r="L10" i="1"/>
  <c r="J10" i="1"/>
  <c r="J23" i="1" s="1"/>
  <c r="I10" i="1"/>
  <c r="I23" i="1" s="1"/>
  <c r="K4" i="1"/>
</calcChain>
</file>

<file path=xl/sharedStrings.xml><?xml version="1.0" encoding="utf-8"?>
<sst xmlns="http://schemas.openxmlformats.org/spreadsheetml/2006/main" count="70" uniqueCount="47">
  <si>
    <t>Annexure-1</t>
  </si>
  <si>
    <t>Name of the Corporate Debtor: Morarjee Textiles Limited</t>
  </si>
  <si>
    <t>Date of commencement of CIRP: 09th February 2024</t>
  </si>
  <si>
    <t>Secured financial creditors (other than financial creditors belonging to any class of creditors)</t>
  </si>
  <si>
    <t>(Amount in INR)</t>
  </si>
  <si>
    <t>S No</t>
  </si>
  <si>
    <t>Name of Creditor</t>
  </si>
  <si>
    <t>Identification No</t>
  </si>
  <si>
    <t>Details of Claim received</t>
  </si>
  <si>
    <t>Details of Claim admitted</t>
  </si>
  <si>
    <t>Amount of contingent claims</t>
  </si>
  <si>
    <t>Amount of any mutual dues, that may be set- off</t>
  </si>
  <si>
    <t>Amount of claim not admitted</t>
  </si>
  <si>
    <t>Amount of claim under verification</t>
  </si>
  <si>
    <t>Remarks, if any</t>
  </si>
  <si>
    <t>Date of receipt</t>
  </si>
  <si>
    <t>Amount claimed</t>
  </si>
  <si>
    <t>Amount of claim admitted</t>
  </si>
  <si>
    <t>Nature of claim</t>
  </si>
  <si>
    <t>Amount covered by security interest</t>
  </si>
  <si>
    <t>Amount covered by guarantee</t>
  </si>
  <si>
    <t>Whether related party</t>
  </si>
  <si>
    <t>% of voting share in CoC</t>
  </si>
  <si>
    <t>Indian Bank</t>
  </si>
  <si>
    <t>Financial</t>
  </si>
  <si>
    <t>No</t>
  </si>
  <si>
    <t>Please note, the same is covered by Personal Guarantee provided by Mr. Harshvardhan Piramal</t>
  </si>
  <si>
    <t>Axis Bank Limited</t>
  </si>
  <si>
    <t>Tata Capital Limited</t>
  </si>
  <si>
    <t>ICICI Bank Limited</t>
  </si>
  <si>
    <t>Kotak Mahindra Bank Limited</t>
  </si>
  <si>
    <t>Please note, the same is covered by shortfall undertaking provided by Mr. Harshvardhan Piramal</t>
  </si>
  <si>
    <t>ARCIL</t>
  </si>
  <si>
    <t>Refer Note 1</t>
  </si>
  <si>
    <t>IDBI Bank Ltd</t>
  </si>
  <si>
    <t>ACT Fininvest  Limited *</t>
  </si>
  <si>
    <t>Yes</t>
  </si>
  <si>
    <t>Renato Finance &amp; Investment Pvt. Ltd.*</t>
  </si>
  <si>
    <t>Myra Mall Management Company Pvt. Ltd. *</t>
  </si>
  <si>
    <r>
      <t xml:space="preserve">Ashok Piramal Management Corporation Limited </t>
    </r>
    <r>
      <rPr>
        <b/>
        <vertAlign val="superscript"/>
        <sz val="11"/>
        <color theme="5"/>
        <rFont val="Calibri"/>
        <family val="2"/>
        <scheme val="minor"/>
      </rPr>
      <t>#</t>
    </r>
  </si>
  <si>
    <r>
      <t xml:space="preserve">Urvi Ashok Piramal </t>
    </r>
    <r>
      <rPr>
        <b/>
        <vertAlign val="superscript"/>
        <sz val="11"/>
        <color theme="5"/>
        <rFont val="Calibri"/>
        <family val="2"/>
        <scheme val="minor"/>
      </rPr>
      <t>#</t>
    </r>
  </si>
  <si>
    <r>
      <t xml:space="preserve">Harshvardhan Ashok Piramal </t>
    </r>
    <r>
      <rPr>
        <b/>
        <vertAlign val="superscript"/>
        <sz val="11"/>
        <color theme="5"/>
        <rFont val="Calibri"/>
        <family val="2"/>
        <scheme val="minor"/>
      </rPr>
      <t>#</t>
    </r>
  </si>
  <si>
    <t>Total</t>
  </si>
  <si>
    <t>The claims have been provisionally admitted based on data provided by management as on Dec 31, 2023. The difference between the claim amount and provisionally admitted amount is under reconciliation and will be reconciled in due course post the receipt of requisite information/details from creditors and corporate debtor.</t>
  </si>
  <si>
    <r>
      <rPr>
        <b/>
        <i/>
        <sz val="11"/>
        <color theme="1"/>
        <rFont val="Calibri"/>
        <family val="2"/>
        <scheme val="minor"/>
      </rPr>
      <t>Note 1:</t>
    </r>
    <r>
      <rPr>
        <i/>
        <sz val="11"/>
        <color theme="1"/>
        <rFont val="Calibri"/>
        <family val="2"/>
        <scheme val="minor"/>
      </rPr>
      <t xml:space="preserve"> The Saraswat Bank vide email dated 26th March 2024 have informed the IRP that they have assigned their debt to Asset Reconstruction Company (India) Ltd (ARCIL) via Assignment Agreement dated March 21, 2024. Accordingly, the ARCIL have been formed part of Committee of Creditors. The IRP is in process of filing updated constitution with Hon’ble NCLT.</t>
    </r>
  </si>
  <si>
    <t># The Claimants have identified themselves as related party to corporate debtor and in pursuance to the proviso to section 21 (2) of the Insolvency &amp; Bankruptcy Code 2016, the claimants will not have a right of representation, participation and voting in the meetings of the Committee of Creditors (CoC) of the Corporate Debtor.</t>
  </si>
  <si>
    <t>*The claimants have been provisionally treated as Related Party based on the information received from Management. To identify their status of association with the corporate debtor as per the provisions of Insolvency and Bankruptcy Code 2016, we have requested them to furnish additional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</si>
</sst>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9"/>
      <color theme="1"/>
      <name val="Calibri"/>
      <family val="2"/>
      <scheme val="minor"/>
    </font>
    <font>
      <b/>
      <sz val="11"/>
      <name val="Calibri"/>
      <family val="2"/>
      <scheme val="minor"/>
    </font>
    <font>
      <b/>
      <i/>
      <sz val="11"/>
      <color theme="1"/>
      <name val="Calibri"/>
      <family val="2"/>
      <scheme val="minor"/>
    </font>
    <font>
      <b/>
      <vertAlign val="superscript"/>
      <sz val="11"/>
      <color theme="5"/>
      <name val="Calibri"/>
      <family val="2"/>
      <scheme val="minor"/>
    </font>
    <font>
      <i/>
      <sz val="11"/>
      <color theme="1"/>
      <name val="Calibri"/>
      <family val="2"/>
      <scheme val="minor"/>
    </font>
    <font>
      <i/>
      <sz val="11"/>
      <name val="Calibri"/>
      <family val="2"/>
      <scheme val="minor"/>
    </font>
  </fonts>
  <fills count="3">
    <fill>
      <patternFill patternType="none"/>
    </fill>
    <fill>
      <patternFill patternType="gray125"/>
    </fill>
    <fill>
      <patternFill patternType="solid">
        <fgColor rgb="FF00206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33">
    <xf numFmtId="0" fontId="0" fillId="0" borderId="0" xfId="0"/>
    <xf numFmtId="0" fontId="3" fillId="0" borderId="0" xfId="0" applyFont="1"/>
    <xf numFmtId="0" fontId="0" fillId="0" borderId="0" xfId="0" applyAlignment="1">
      <alignment wrapText="1"/>
    </xf>
    <xf numFmtId="0" fontId="3" fillId="0" borderId="0" xfId="0" applyFont="1" applyAlignment="1">
      <alignment vertical="center"/>
    </xf>
    <xf numFmtId="0" fontId="0" fillId="0" borderId="0" xfId="0" applyAlignment="1">
      <alignment vertical="center"/>
    </xf>
    <xf numFmtId="0" fontId="3" fillId="0" borderId="0" xfId="0" applyFont="1" applyAlignment="1">
      <alignment horizontal="left" vertical="center" wrapText="1"/>
    </xf>
    <xf numFmtId="0" fontId="0" fillId="0" borderId="0" xfId="0" applyAlignment="1">
      <alignment vertical="center" wrapText="1"/>
    </xf>
    <xf numFmtId="0" fontId="5" fillId="0" borderId="0" xfId="0" applyFont="1" applyAlignment="1">
      <alignment horizontal="right"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0" fillId="0" borderId="1" xfId="0" applyBorder="1" applyAlignment="1">
      <alignment horizontal="center" vertical="center"/>
    </xf>
    <xf numFmtId="0" fontId="6" fillId="0" borderId="1" xfId="0" applyFont="1" applyBorder="1" applyAlignment="1">
      <alignment horizontal="left" vertical="center"/>
    </xf>
    <xf numFmtId="15" fontId="0" fillId="0" borderId="1" xfId="0" applyNumberFormat="1" applyBorder="1" applyAlignment="1">
      <alignment horizontal="center" vertical="center"/>
    </xf>
    <xf numFmtId="164" fontId="0" fillId="0" borderId="1" xfId="1" applyNumberFormat="1" applyFont="1" applyBorder="1" applyAlignment="1">
      <alignment horizontal="center" vertical="center"/>
    </xf>
    <xf numFmtId="0" fontId="0" fillId="0" borderId="1" xfId="0" applyBorder="1" applyAlignment="1">
      <alignment vertical="center" wrapText="1"/>
    </xf>
    <xf numFmtId="164" fontId="0" fillId="0" borderId="1" xfId="1" applyNumberFormat="1" applyFont="1" applyFill="1" applyBorder="1" applyAlignment="1">
      <alignment horizontal="center" vertical="center"/>
    </xf>
    <xf numFmtId="10" fontId="0" fillId="0" borderId="1" xfId="2" applyNumberFormat="1" applyFont="1" applyBorder="1" applyAlignment="1">
      <alignment horizontal="right" vertical="center"/>
    </xf>
    <xf numFmtId="164" fontId="0" fillId="0" borderId="2" xfId="1" applyNumberFormat="1" applyFont="1" applyFill="1" applyBorder="1" applyAlignment="1">
      <alignment horizontal="center" vertical="center"/>
    </xf>
    <xf numFmtId="164" fontId="0" fillId="0" borderId="1" xfId="1" applyNumberFormat="1" applyFont="1" applyBorder="1" applyAlignment="1">
      <alignment vertical="center"/>
    </xf>
    <xf numFmtId="164" fontId="0" fillId="0" borderId="1" xfId="1" applyNumberFormat="1" applyFont="1" applyBorder="1" applyAlignment="1">
      <alignment horizontal="center" vertical="center" wrapText="1"/>
    </xf>
    <xf numFmtId="164" fontId="7" fillId="0" borderId="1" xfId="1" applyNumberFormat="1" applyFont="1" applyBorder="1" applyAlignment="1">
      <alignment horizontal="center" vertical="center" wrapText="1"/>
    </xf>
    <xf numFmtId="0" fontId="6" fillId="0" borderId="1" xfId="0" applyFont="1" applyBorder="1" applyAlignment="1">
      <alignment horizontal="left" vertical="center" wrapText="1"/>
    </xf>
    <xf numFmtId="0" fontId="4" fillId="2" borderId="1" xfId="0" applyFont="1" applyFill="1" applyBorder="1" applyAlignment="1">
      <alignment vertical="center"/>
    </xf>
    <xf numFmtId="0" fontId="2" fillId="2" borderId="1" xfId="0" applyFont="1" applyFill="1" applyBorder="1" applyAlignment="1">
      <alignment horizontal="center" vertical="center"/>
    </xf>
    <xf numFmtId="164" fontId="2" fillId="2" borderId="1" xfId="0" applyNumberFormat="1" applyFont="1" applyFill="1" applyBorder="1" applyAlignment="1">
      <alignment vertical="center"/>
    </xf>
    <xf numFmtId="0" fontId="2" fillId="2" borderId="1" xfId="0" applyFont="1" applyFill="1" applyBorder="1" applyAlignment="1">
      <alignment vertical="center"/>
    </xf>
    <xf numFmtId="10" fontId="2" fillId="2" borderId="1" xfId="2" applyNumberFormat="1" applyFont="1" applyFill="1" applyBorder="1" applyAlignment="1">
      <alignment vertical="center"/>
    </xf>
    <xf numFmtId="0" fontId="0" fillId="2" borderId="1" xfId="0" applyFill="1" applyBorder="1" applyAlignment="1">
      <alignment vertical="center"/>
    </xf>
    <xf numFmtId="0" fontId="0" fillId="2" borderId="1" xfId="0" applyFill="1" applyBorder="1" applyAlignment="1">
      <alignment vertical="center" wrapText="1"/>
    </xf>
    <xf numFmtId="0" fontId="9" fillId="0" borderId="0" xfId="0" applyFont="1" applyAlignment="1">
      <alignment horizontal="left" vertical="center" wrapText="1"/>
    </xf>
    <xf numFmtId="0" fontId="10" fillId="0" borderId="0" xfId="0" applyFont="1" applyAlignment="1">
      <alignment horizontal="left" vertical="center" wrapText="1"/>
    </xf>
    <xf numFmtId="0" fontId="10" fillId="0" borderId="0" xfId="0" applyFont="1" applyAlignment="1">
      <alignment vertical="center"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kpmgindia365-my.sharepoint.com/personal/kushtodi_kpmg_com/Documents/Desktop/MTL-%20List%20of%20Claims_06.04.2024.xlsx" TargetMode="External"/><Relationship Id="rId1" Type="http://schemas.openxmlformats.org/officeDocument/2006/relationships/externalLinkPath" Target="MTL-%20List%20of%20Claims_06.04.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Annexure 1"/>
      <sheetName val="Annexure 2"/>
      <sheetName val="Annexure 3"/>
    </sheetNames>
    <sheetDataSet>
      <sheetData sheetId="0">
        <row r="2">
          <cell r="K2" t="str">
            <v>List of creditors as on: 06 April 2024</v>
          </cell>
        </row>
      </sheetData>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24D98-00EA-4DCE-B061-5904FB58B0E2}">
  <sheetPr>
    <pageSetUpPr fitToPage="1"/>
  </sheetPr>
  <dimension ref="B2:Q29"/>
  <sheetViews>
    <sheetView tabSelected="1" zoomScale="90" zoomScaleNormal="90" workbookViewId="0"/>
  </sheetViews>
  <sheetFormatPr defaultRowHeight="14.4" x14ac:dyDescent="0.3"/>
  <cols>
    <col min="2" max="2" width="5.77734375" customWidth="1"/>
    <col min="3" max="3" width="27.21875" customWidth="1"/>
    <col min="4" max="5" width="13" customWidth="1"/>
    <col min="6" max="6" width="16.5546875" customWidth="1"/>
    <col min="7" max="7" width="18.77734375" customWidth="1"/>
    <col min="8" max="8" width="14.77734375" bestFit="1" customWidth="1"/>
    <col min="9" max="9" width="18.21875" customWidth="1"/>
    <col min="10" max="10" width="18" customWidth="1"/>
    <col min="11" max="12" width="15.44140625" customWidth="1"/>
    <col min="13" max="13" width="11.21875" customWidth="1"/>
    <col min="14" max="14" width="11.44140625" customWidth="1"/>
    <col min="15" max="15" width="15" bestFit="1" customWidth="1"/>
    <col min="16" max="16" width="15.33203125" bestFit="1" customWidth="1"/>
    <col min="17" max="17" width="25.77734375" style="2" customWidth="1"/>
  </cols>
  <sheetData>
    <row r="2" spans="2:17" x14ac:dyDescent="0.3">
      <c r="H2" s="1" t="s">
        <v>0</v>
      </c>
    </row>
    <row r="4" spans="2:17" x14ac:dyDescent="0.3">
      <c r="B4" s="1" t="s">
        <v>1</v>
      </c>
      <c r="G4" s="1" t="s">
        <v>2</v>
      </c>
      <c r="K4" s="1" t="str">
        <f>[1]Summary!K2</f>
        <v>List of creditors as on: 06 April 2024</v>
      </c>
      <c r="L4" s="1"/>
    </row>
    <row r="5" spans="2:17" x14ac:dyDescent="0.3">
      <c r="B5" s="1"/>
      <c r="G5" s="1"/>
      <c r="K5" s="1"/>
      <c r="L5" s="1"/>
    </row>
    <row r="6" spans="2:17" ht="26.25" customHeight="1" x14ac:dyDescent="0.3">
      <c r="B6" s="3"/>
      <c r="C6" s="4"/>
      <c r="D6" s="4"/>
      <c r="E6" s="4"/>
      <c r="F6" s="4"/>
      <c r="G6" s="5" t="s">
        <v>3</v>
      </c>
      <c r="H6" s="5"/>
      <c r="I6" s="5"/>
      <c r="J6" s="5"/>
      <c r="K6" s="5"/>
      <c r="L6" s="3"/>
      <c r="M6" s="4"/>
      <c r="N6" s="4"/>
      <c r="O6" s="4"/>
      <c r="P6" s="4"/>
      <c r="Q6" s="6"/>
    </row>
    <row r="7" spans="2:17" x14ac:dyDescent="0.3">
      <c r="B7" s="4"/>
      <c r="C7" s="4"/>
      <c r="D7" s="4"/>
      <c r="E7" s="4"/>
      <c r="F7" s="4"/>
      <c r="G7" s="4"/>
      <c r="H7" s="4"/>
      <c r="I7" s="4"/>
      <c r="J7" s="4"/>
      <c r="K7" s="4"/>
      <c r="L7" s="4"/>
      <c r="M7" s="4"/>
      <c r="N7" s="4"/>
      <c r="O7" s="4"/>
      <c r="P7" s="4"/>
      <c r="Q7" s="7" t="s">
        <v>4</v>
      </c>
    </row>
    <row r="8" spans="2:17" ht="30.75" customHeight="1" x14ac:dyDescent="0.3">
      <c r="B8" s="8" t="s">
        <v>5</v>
      </c>
      <c r="C8" s="8" t="s">
        <v>6</v>
      </c>
      <c r="D8" s="9" t="s">
        <v>7</v>
      </c>
      <c r="E8" s="9" t="s">
        <v>8</v>
      </c>
      <c r="F8" s="9"/>
      <c r="G8" s="8" t="s">
        <v>9</v>
      </c>
      <c r="H8" s="8"/>
      <c r="I8" s="8"/>
      <c r="J8" s="8"/>
      <c r="K8" s="8"/>
      <c r="L8" s="8"/>
      <c r="M8" s="9" t="s">
        <v>10</v>
      </c>
      <c r="N8" s="9" t="s">
        <v>11</v>
      </c>
      <c r="O8" s="9" t="s">
        <v>12</v>
      </c>
      <c r="P8" s="9" t="s">
        <v>13</v>
      </c>
      <c r="Q8" s="9" t="s">
        <v>14</v>
      </c>
    </row>
    <row r="9" spans="2:17" s="2" customFormat="1" ht="36.450000000000003" customHeight="1" x14ac:dyDescent="0.3">
      <c r="B9" s="8"/>
      <c r="C9" s="8"/>
      <c r="D9" s="9"/>
      <c r="E9" s="10" t="s">
        <v>15</v>
      </c>
      <c r="F9" s="10" t="s">
        <v>16</v>
      </c>
      <c r="G9" s="10" t="s">
        <v>17</v>
      </c>
      <c r="H9" s="10" t="s">
        <v>18</v>
      </c>
      <c r="I9" s="10" t="s">
        <v>19</v>
      </c>
      <c r="J9" s="10" t="s">
        <v>20</v>
      </c>
      <c r="K9" s="10" t="s">
        <v>21</v>
      </c>
      <c r="L9" s="10" t="s">
        <v>22</v>
      </c>
      <c r="M9" s="9"/>
      <c r="N9" s="9"/>
      <c r="O9" s="9"/>
      <c r="P9" s="9"/>
      <c r="Q9" s="9"/>
    </row>
    <row r="10" spans="2:17" ht="57.6" x14ac:dyDescent="0.3">
      <c r="B10" s="11">
        <v>1</v>
      </c>
      <c r="C10" s="12" t="s">
        <v>23</v>
      </c>
      <c r="D10" s="11"/>
      <c r="E10" s="13">
        <v>45343</v>
      </c>
      <c r="F10" s="14">
        <v>2370763266.9799995</v>
      </c>
      <c r="G10" s="14">
        <v>2182305363.5999999</v>
      </c>
      <c r="H10" s="15" t="s">
        <v>24</v>
      </c>
      <c r="I10" s="16">
        <f>G10</f>
        <v>2182305363.5999999</v>
      </c>
      <c r="J10" s="14">
        <f>G10</f>
        <v>2182305363.5999999</v>
      </c>
      <c r="K10" s="11" t="s">
        <v>25</v>
      </c>
      <c r="L10" s="17">
        <f>G10/$G$23</f>
        <v>0.39131257005269937</v>
      </c>
      <c r="M10" s="14"/>
      <c r="N10" s="14"/>
      <c r="O10" s="18">
        <v>0</v>
      </c>
      <c r="P10" s="19">
        <f>F10-G10</f>
        <v>188457903.37999964</v>
      </c>
      <c r="Q10" s="20" t="s">
        <v>26</v>
      </c>
    </row>
    <row r="11" spans="2:17" ht="57.6" x14ac:dyDescent="0.3">
      <c r="B11" s="11">
        <f>B10+1</f>
        <v>2</v>
      </c>
      <c r="C11" s="12" t="s">
        <v>27</v>
      </c>
      <c r="D11" s="11"/>
      <c r="E11" s="13">
        <v>45344</v>
      </c>
      <c r="F11" s="14">
        <v>2043000000</v>
      </c>
      <c r="G11" s="14">
        <v>2014595000</v>
      </c>
      <c r="H11" s="15" t="s">
        <v>24</v>
      </c>
      <c r="I11" s="16">
        <f t="shared" ref="I11:I22" si="0">G11</f>
        <v>2014595000</v>
      </c>
      <c r="J11" s="14">
        <f t="shared" ref="J11:J22" si="1">G11</f>
        <v>2014595000</v>
      </c>
      <c r="K11" s="11" t="s">
        <v>25</v>
      </c>
      <c r="L11" s="17">
        <f t="shared" ref="L11:L22" si="2">G11/$G$23</f>
        <v>0.36124016382604374</v>
      </c>
      <c r="M11" s="14"/>
      <c r="N11" s="14"/>
      <c r="O11" s="19">
        <v>0</v>
      </c>
      <c r="P11" s="19">
        <f t="shared" ref="P11:P22" si="3">F11-G11</f>
        <v>28405000</v>
      </c>
      <c r="Q11" s="20" t="s">
        <v>26</v>
      </c>
    </row>
    <row r="12" spans="2:17" x14ac:dyDescent="0.3">
      <c r="B12" s="11">
        <f t="shared" ref="B12:B22" si="4">B11+1</f>
        <v>3</v>
      </c>
      <c r="C12" s="12" t="s">
        <v>28</v>
      </c>
      <c r="D12" s="11"/>
      <c r="E12" s="13">
        <v>45343</v>
      </c>
      <c r="F12" s="14">
        <v>413770079.81999999</v>
      </c>
      <c r="G12" s="14">
        <v>402547000</v>
      </c>
      <c r="H12" s="15" t="s">
        <v>24</v>
      </c>
      <c r="I12" s="16">
        <f t="shared" si="0"/>
        <v>402547000</v>
      </c>
      <c r="J12" s="14">
        <v>0</v>
      </c>
      <c r="K12" s="11" t="s">
        <v>25</v>
      </c>
      <c r="L12" s="17">
        <f t="shared" si="2"/>
        <v>7.2181328866438382E-2</v>
      </c>
      <c r="M12" s="14"/>
      <c r="N12" s="14"/>
      <c r="O12" s="19">
        <v>0</v>
      </c>
      <c r="P12" s="19">
        <f t="shared" si="3"/>
        <v>11223079.819999993</v>
      </c>
      <c r="Q12" s="20">
        <v>0</v>
      </c>
    </row>
    <row r="13" spans="2:17" x14ac:dyDescent="0.3">
      <c r="B13" s="11">
        <f t="shared" si="4"/>
        <v>4</v>
      </c>
      <c r="C13" s="12" t="s">
        <v>29</v>
      </c>
      <c r="D13" s="11"/>
      <c r="E13" s="13">
        <v>45345</v>
      </c>
      <c r="F13" s="14">
        <v>514560885.25999999</v>
      </c>
      <c r="G13" s="14">
        <v>301394375.75999999</v>
      </c>
      <c r="H13" s="15" t="s">
        <v>24</v>
      </c>
      <c r="I13" s="16">
        <f t="shared" si="0"/>
        <v>301394375.75999999</v>
      </c>
      <c r="J13" s="14">
        <v>0</v>
      </c>
      <c r="K13" s="11" t="s">
        <v>25</v>
      </c>
      <c r="L13" s="17">
        <f t="shared" si="2"/>
        <v>5.4043494437239534E-2</v>
      </c>
      <c r="M13" s="14"/>
      <c r="N13" s="14"/>
      <c r="O13" s="19">
        <v>0</v>
      </c>
      <c r="P13" s="19">
        <f t="shared" si="3"/>
        <v>213166509.5</v>
      </c>
      <c r="Q13" s="20">
        <v>0</v>
      </c>
    </row>
    <row r="14" spans="2:17" ht="57.6" x14ac:dyDescent="0.3">
      <c r="B14" s="11">
        <f t="shared" si="4"/>
        <v>5</v>
      </c>
      <c r="C14" s="12" t="s">
        <v>30</v>
      </c>
      <c r="D14" s="11"/>
      <c r="E14" s="13">
        <v>45343</v>
      </c>
      <c r="F14" s="14">
        <v>272803194.87</v>
      </c>
      <c r="G14" s="14">
        <v>271818000</v>
      </c>
      <c r="H14" s="15" t="s">
        <v>24</v>
      </c>
      <c r="I14" s="16">
        <f t="shared" si="0"/>
        <v>271818000</v>
      </c>
      <c r="J14" s="14">
        <v>0</v>
      </c>
      <c r="K14" s="11" t="s">
        <v>25</v>
      </c>
      <c r="L14" s="17">
        <f t="shared" si="2"/>
        <v>4.8740108483773442E-2</v>
      </c>
      <c r="M14" s="14"/>
      <c r="N14" s="14"/>
      <c r="O14" s="19">
        <v>0</v>
      </c>
      <c r="P14" s="19">
        <f t="shared" si="3"/>
        <v>985194.87000000477</v>
      </c>
      <c r="Q14" s="20" t="s">
        <v>31</v>
      </c>
    </row>
    <row r="15" spans="2:17" x14ac:dyDescent="0.3">
      <c r="B15" s="11">
        <f t="shared" si="4"/>
        <v>6</v>
      </c>
      <c r="C15" s="12" t="s">
        <v>32</v>
      </c>
      <c r="D15" s="11"/>
      <c r="E15" s="13">
        <v>45345</v>
      </c>
      <c r="F15" s="14">
        <v>230000490</v>
      </c>
      <c r="G15" s="14">
        <v>214757673</v>
      </c>
      <c r="H15" s="15" t="s">
        <v>24</v>
      </c>
      <c r="I15" s="16">
        <f t="shared" si="0"/>
        <v>214757673</v>
      </c>
      <c r="J15" s="14">
        <v>0</v>
      </c>
      <c r="K15" s="11" t="s">
        <v>25</v>
      </c>
      <c r="L15" s="17">
        <f t="shared" si="2"/>
        <v>3.8508532472988327E-2</v>
      </c>
      <c r="M15" s="14"/>
      <c r="N15" s="14"/>
      <c r="O15" s="19">
        <v>0</v>
      </c>
      <c r="P15" s="19">
        <f t="shared" si="3"/>
        <v>15242817</v>
      </c>
      <c r="Q15" s="21" t="s">
        <v>33</v>
      </c>
    </row>
    <row r="16" spans="2:17" x14ac:dyDescent="0.3">
      <c r="B16" s="11">
        <f t="shared" si="4"/>
        <v>7</v>
      </c>
      <c r="C16" s="12" t="s">
        <v>34</v>
      </c>
      <c r="D16" s="11"/>
      <c r="E16" s="13">
        <v>45339</v>
      </c>
      <c r="F16" s="14">
        <v>194949791.13</v>
      </c>
      <c r="G16" s="14">
        <v>189467999.99999997</v>
      </c>
      <c r="H16" s="15" t="s">
        <v>24</v>
      </c>
      <c r="I16" s="16">
        <f t="shared" si="0"/>
        <v>189467999.99999997</v>
      </c>
      <c r="J16" s="14">
        <v>0</v>
      </c>
      <c r="K16" s="11" t="s">
        <v>25</v>
      </c>
      <c r="L16" s="17">
        <f t="shared" si="2"/>
        <v>3.397380186081711E-2</v>
      </c>
      <c r="M16" s="14"/>
      <c r="N16" s="14"/>
      <c r="O16" s="19">
        <v>0</v>
      </c>
      <c r="P16" s="19">
        <f t="shared" si="3"/>
        <v>5481791.130000025</v>
      </c>
      <c r="Q16" s="20">
        <v>0</v>
      </c>
    </row>
    <row r="17" spans="2:17" x14ac:dyDescent="0.3">
      <c r="B17" s="11">
        <f t="shared" si="4"/>
        <v>8</v>
      </c>
      <c r="C17" s="22" t="s">
        <v>35</v>
      </c>
      <c r="D17" s="11"/>
      <c r="E17" s="13">
        <v>45343</v>
      </c>
      <c r="F17" s="14">
        <v>1284648598</v>
      </c>
      <c r="G17" s="14">
        <v>0</v>
      </c>
      <c r="H17" s="15" t="s">
        <v>24</v>
      </c>
      <c r="I17" s="16">
        <f t="shared" si="0"/>
        <v>0</v>
      </c>
      <c r="J17" s="14">
        <f t="shared" si="1"/>
        <v>0</v>
      </c>
      <c r="K17" s="11" t="s">
        <v>36</v>
      </c>
      <c r="L17" s="17">
        <f t="shared" si="2"/>
        <v>0</v>
      </c>
      <c r="M17" s="14"/>
      <c r="N17" s="14"/>
      <c r="O17" s="19">
        <v>0</v>
      </c>
      <c r="P17" s="19">
        <f t="shared" si="3"/>
        <v>1284648598</v>
      </c>
      <c r="Q17" s="20">
        <v>0</v>
      </c>
    </row>
    <row r="18" spans="2:17" ht="28.8" x14ac:dyDescent="0.3">
      <c r="B18" s="11">
        <f t="shared" si="4"/>
        <v>9</v>
      </c>
      <c r="C18" s="22" t="s">
        <v>37</v>
      </c>
      <c r="D18" s="11"/>
      <c r="E18" s="13">
        <v>45343</v>
      </c>
      <c r="F18" s="14">
        <v>70923284</v>
      </c>
      <c r="G18" s="14">
        <v>0</v>
      </c>
      <c r="H18" s="15" t="s">
        <v>24</v>
      </c>
      <c r="I18" s="16">
        <f t="shared" si="0"/>
        <v>0</v>
      </c>
      <c r="J18" s="14">
        <f t="shared" si="1"/>
        <v>0</v>
      </c>
      <c r="K18" s="11" t="s">
        <v>36</v>
      </c>
      <c r="L18" s="17">
        <f t="shared" si="2"/>
        <v>0</v>
      </c>
      <c r="M18" s="14"/>
      <c r="N18" s="14"/>
      <c r="O18" s="19">
        <v>0</v>
      </c>
      <c r="P18" s="19">
        <f t="shared" si="3"/>
        <v>70923284</v>
      </c>
      <c r="Q18" s="20">
        <v>0</v>
      </c>
    </row>
    <row r="19" spans="2:17" ht="28.8" x14ac:dyDescent="0.3">
      <c r="B19" s="11">
        <f t="shared" si="4"/>
        <v>10</v>
      </c>
      <c r="C19" s="22" t="s">
        <v>38</v>
      </c>
      <c r="D19" s="11"/>
      <c r="E19" s="13">
        <v>45344</v>
      </c>
      <c r="F19" s="14">
        <v>43187247</v>
      </c>
      <c r="G19" s="14">
        <v>0</v>
      </c>
      <c r="H19" s="15" t="s">
        <v>24</v>
      </c>
      <c r="I19" s="16">
        <f t="shared" si="0"/>
        <v>0</v>
      </c>
      <c r="J19" s="14">
        <f t="shared" si="1"/>
        <v>0</v>
      </c>
      <c r="K19" s="11" t="s">
        <v>36</v>
      </c>
      <c r="L19" s="17">
        <f t="shared" si="2"/>
        <v>0</v>
      </c>
      <c r="M19" s="14"/>
      <c r="N19" s="14"/>
      <c r="O19" s="19">
        <v>0</v>
      </c>
      <c r="P19" s="19">
        <f t="shared" si="3"/>
        <v>43187247</v>
      </c>
      <c r="Q19" s="20">
        <v>0</v>
      </c>
    </row>
    <row r="20" spans="2:17" ht="30.6" x14ac:dyDescent="0.3">
      <c r="B20" s="11">
        <f t="shared" si="4"/>
        <v>11</v>
      </c>
      <c r="C20" s="22" t="s">
        <v>39</v>
      </c>
      <c r="D20" s="11"/>
      <c r="E20" s="13">
        <v>45343</v>
      </c>
      <c r="F20" s="14">
        <v>5782958</v>
      </c>
      <c r="G20" s="14">
        <v>0</v>
      </c>
      <c r="H20" s="15" t="s">
        <v>24</v>
      </c>
      <c r="I20" s="16">
        <f t="shared" si="0"/>
        <v>0</v>
      </c>
      <c r="J20" s="14">
        <f t="shared" si="1"/>
        <v>0</v>
      </c>
      <c r="K20" s="11" t="s">
        <v>36</v>
      </c>
      <c r="L20" s="17">
        <f t="shared" si="2"/>
        <v>0</v>
      </c>
      <c r="M20" s="14"/>
      <c r="N20" s="14"/>
      <c r="O20" s="19">
        <v>0</v>
      </c>
      <c r="P20" s="19">
        <f t="shared" si="3"/>
        <v>5782958</v>
      </c>
      <c r="Q20" s="20">
        <v>0</v>
      </c>
    </row>
    <row r="21" spans="2:17" ht="16.2" x14ac:dyDescent="0.3">
      <c r="B21" s="11">
        <f t="shared" si="4"/>
        <v>12</v>
      </c>
      <c r="C21" s="12" t="s">
        <v>40</v>
      </c>
      <c r="D21" s="11"/>
      <c r="E21" s="13">
        <v>45343</v>
      </c>
      <c r="F21" s="14">
        <v>144496630</v>
      </c>
      <c r="G21" s="14">
        <v>0</v>
      </c>
      <c r="H21" s="15" t="s">
        <v>24</v>
      </c>
      <c r="I21" s="16">
        <f t="shared" si="0"/>
        <v>0</v>
      </c>
      <c r="J21" s="14">
        <f t="shared" si="1"/>
        <v>0</v>
      </c>
      <c r="K21" s="11" t="s">
        <v>36</v>
      </c>
      <c r="L21" s="17">
        <f t="shared" si="2"/>
        <v>0</v>
      </c>
      <c r="M21" s="14"/>
      <c r="N21" s="14"/>
      <c r="O21" s="19">
        <v>0</v>
      </c>
      <c r="P21" s="19">
        <f t="shared" si="3"/>
        <v>144496630</v>
      </c>
      <c r="Q21" s="20">
        <v>0</v>
      </c>
    </row>
    <row r="22" spans="2:17" ht="16.2" x14ac:dyDescent="0.3">
      <c r="B22" s="11">
        <f t="shared" si="4"/>
        <v>13</v>
      </c>
      <c r="C22" s="12" t="s">
        <v>41</v>
      </c>
      <c r="D22" s="11"/>
      <c r="E22" s="13">
        <v>45343</v>
      </c>
      <c r="F22" s="14">
        <v>51690342</v>
      </c>
      <c r="G22" s="14">
        <v>0</v>
      </c>
      <c r="H22" s="15"/>
      <c r="I22" s="16">
        <f t="shared" si="0"/>
        <v>0</v>
      </c>
      <c r="J22" s="14">
        <f t="shared" si="1"/>
        <v>0</v>
      </c>
      <c r="K22" s="11" t="s">
        <v>36</v>
      </c>
      <c r="L22" s="17">
        <f t="shared" si="2"/>
        <v>0</v>
      </c>
      <c r="M22" s="14"/>
      <c r="N22" s="14"/>
      <c r="O22" s="19"/>
      <c r="P22" s="19">
        <f t="shared" si="3"/>
        <v>51690342</v>
      </c>
      <c r="Q22" s="20">
        <v>0</v>
      </c>
    </row>
    <row r="23" spans="2:17" x14ac:dyDescent="0.3">
      <c r="B23" s="23"/>
      <c r="C23" s="24" t="s">
        <v>42</v>
      </c>
      <c r="D23" s="23"/>
      <c r="E23" s="23"/>
      <c r="F23" s="25">
        <f>SUM(F10:F22)</f>
        <v>7640576767.0599995</v>
      </c>
      <c r="G23" s="25">
        <f>SUM(G10:G22)</f>
        <v>5576885412.3600006</v>
      </c>
      <c r="H23" s="26"/>
      <c r="I23" s="25">
        <f>SUM(I10:I22)</f>
        <v>5576885412.3600006</v>
      </c>
      <c r="J23" s="25">
        <f>SUM(J10:J22)</f>
        <v>4196900363.5999999</v>
      </c>
      <c r="K23" s="26"/>
      <c r="L23" s="27">
        <f>SUM(L10:L22)</f>
        <v>0.99999999999999989</v>
      </c>
      <c r="M23" s="28"/>
      <c r="N23" s="28"/>
      <c r="O23" s="25">
        <f>SUM(O10:O22)</f>
        <v>0</v>
      </c>
      <c r="P23" s="25">
        <f>SUM(P10:P22)</f>
        <v>2063691354.6999998</v>
      </c>
      <c r="Q23" s="29"/>
    </row>
    <row r="25" spans="2:17" ht="34.200000000000003" customHeight="1" x14ac:dyDescent="0.3">
      <c r="B25" s="30" t="s">
        <v>43</v>
      </c>
      <c r="C25" s="30"/>
      <c r="D25" s="30"/>
      <c r="E25" s="30"/>
      <c r="F25" s="30"/>
      <c r="G25" s="30"/>
      <c r="H25" s="30"/>
      <c r="I25" s="30"/>
      <c r="J25" s="30"/>
      <c r="K25" s="30"/>
      <c r="L25" s="30"/>
      <c r="M25" s="30"/>
      <c r="N25" s="30"/>
      <c r="O25" s="30"/>
      <c r="P25" s="30"/>
      <c r="Q25" s="30"/>
    </row>
    <row r="26" spans="2:17" ht="34.200000000000003" customHeight="1" x14ac:dyDescent="0.3">
      <c r="B26" s="30" t="s">
        <v>44</v>
      </c>
      <c r="C26" s="30"/>
      <c r="D26" s="30"/>
      <c r="E26" s="30"/>
      <c r="F26" s="30"/>
      <c r="G26" s="30"/>
      <c r="H26" s="30"/>
      <c r="I26" s="30"/>
      <c r="J26" s="30"/>
      <c r="K26" s="30"/>
      <c r="L26" s="30"/>
      <c r="M26" s="30"/>
      <c r="N26" s="30"/>
      <c r="O26" s="30"/>
      <c r="P26" s="30"/>
      <c r="Q26" s="30"/>
    </row>
    <row r="27" spans="2:17" ht="36" customHeight="1" x14ac:dyDescent="0.3">
      <c r="B27" s="31" t="s">
        <v>45</v>
      </c>
      <c r="C27" s="31"/>
      <c r="D27" s="31"/>
      <c r="E27" s="31"/>
      <c r="F27" s="31"/>
      <c r="G27" s="31"/>
      <c r="H27" s="31"/>
      <c r="I27" s="31"/>
      <c r="J27" s="31"/>
      <c r="K27" s="31"/>
      <c r="L27" s="31"/>
      <c r="M27" s="31"/>
      <c r="N27" s="31"/>
      <c r="O27" s="31"/>
      <c r="P27" s="31"/>
      <c r="Q27" s="31"/>
    </row>
    <row r="28" spans="2:17" ht="35.4" customHeight="1" x14ac:dyDescent="0.3">
      <c r="B28" s="31" t="s">
        <v>46</v>
      </c>
      <c r="C28" s="31"/>
      <c r="D28" s="31"/>
      <c r="E28" s="31"/>
      <c r="F28" s="31"/>
      <c r="G28" s="31"/>
      <c r="H28" s="31"/>
      <c r="I28" s="31"/>
      <c r="J28" s="31"/>
      <c r="K28" s="31"/>
      <c r="L28" s="31"/>
      <c r="M28" s="31"/>
      <c r="N28" s="31"/>
      <c r="O28" s="31"/>
      <c r="P28" s="31"/>
      <c r="Q28" s="31"/>
    </row>
    <row r="29" spans="2:17" ht="30.6" customHeight="1" x14ac:dyDescent="0.3">
      <c r="B29" s="32"/>
      <c r="C29" s="32"/>
      <c r="D29" s="32"/>
      <c r="E29" s="32"/>
      <c r="F29" s="32"/>
      <c r="G29" s="32"/>
      <c r="H29" s="32"/>
      <c r="P29" s="2"/>
      <c r="Q29"/>
    </row>
  </sheetData>
  <mergeCells count="15">
    <mergeCell ref="B26:Q26"/>
    <mergeCell ref="B27:Q27"/>
    <mergeCell ref="B28:Q28"/>
    <mergeCell ref="M8:M9"/>
    <mergeCell ref="N8:N9"/>
    <mergeCell ref="O8:O9"/>
    <mergeCell ref="P8:P9"/>
    <mergeCell ref="Q8:Q9"/>
    <mergeCell ref="B25:Q25"/>
    <mergeCell ref="G6:K6"/>
    <mergeCell ref="B8:B9"/>
    <mergeCell ref="C8:C9"/>
    <mergeCell ref="D8:D9"/>
    <mergeCell ref="E8:F8"/>
    <mergeCell ref="G8:L8"/>
  </mergeCells>
  <pageMargins left="0.7" right="0.7" top="0.75" bottom="0.75" header="0.3" footer="0.3"/>
  <pageSetup paperSize="9" scale="4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Annexure 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Todi, Kush</dc:creator>
  <cp:lastModifiedBy>Todi, Kush</cp:lastModifiedBy>
  <dcterms:created xsi:type="dcterms:W3CDTF">2024-05-03T12:15:16Z</dcterms:created>
  <dcterms:modified xsi:type="dcterms:W3CDTF">2024-05-03T12:15:26Z</dcterms:modified>
</cp:coreProperties>
</file>